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Y:\Studies\PREFERABLE\B_Documentation\4 CRFs_SOPs_VLs\iv. Documenten meetdag\"/>
    </mc:Choice>
  </mc:AlternateContent>
  <xr:revisionPtr revIDLastSave="0" documentId="13_ncr:1_{97BC63DA-4A9A-4536-8F0C-9381FC6EEB4C}" xr6:coauthVersionLast="47" xr6:coauthVersionMax="47" xr10:uidLastSave="{00000000-0000-0000-0000-000000000000}"/>
  <bookViews>
    <workbookView xWindow="-120" yWindow="-120" windowWidth="22290" windowHeight="1342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G21" i="1"/>
  <c r="G19" i="1"/>
  <c r="C12" i="1"/>
  <c r="C10" i="1"/>
  <c r="J7" i="1" l="1"/>
  <c r="E19" i="1" s="1"/>
  <c r="G29" i="1" l="1"/>
  <c r="G26" i="1"/>
  <c r="C19" i="1"/>
</calcChain>
</file>

<file path=xl/sharedStrings.xml><?xml version="1.0" encoding="utf-8"?>
<sst xmlns="http://schemas.openxmlformats.org/spreadsheetml/2006/main" count="29" uniqueCount="26">
  <si>
    <t xml:space="preserve"> 1. Enter patient info below</t>
  </si>
  <si>
    <t xml:space="preserve">    2. Enter Steep Ramp Test result </t>
  </si>
  <si>
    <t xml:space="preserve">3. Estimated Wpeak </t>
  </si>
  <si>
    <t>F</t>
  </si>
  <si>
    <t>M</t>
  </si>
  <si>
    <t>Age (years)</t>
  </si>
  <si>
    <t>MSEC (W)</t>
  </si>
  <si>
    <t>Sex (F / M)</t>
  </si>
  <si>
    <t>Height (cm)</t>
  </si>
  <si>
    <t>Suggested training load (in W) for cycle ergometer interval training</t>
  </si>
  <si>
    <t>Paradigm</t>
  </si>
  <si>
    <t>3* 3' : 2'</t>
  </si>
  <si>
    <t>8* 1' : 1'</t>
  </si>
  <si>
    <t xml:space="preserve">8* 30": 60" </t>
  </si>
  <si>
    <t xml:space="preserve">Monitor session intensity using Borg RPE: </t>
  </si>
  <si>
    <r>
      <rPr>
        <b/>
        <sz val="11"/>
        <color indexed="8"/>
        <rFont val="Calibri"/>
      </rPr>
      <t>decrease</t>
    </r>
    <r>
      <rPr>
        <sz val="11"/>
        <color indexed="8"/>
        <rFont val="Calibri"/>
      </rPr>
      <t xml:space="preserve"> load with 10% when </t>
    </r>
    <r>
      <rPr>
        <b/>
        <sz val="11"/>
        <color indexed="8"/>
        <rFont val="Calibri"/>
      </rPr>
      <t>&gt;15</t>
    </r>
  </si>
  <si>
    <t>Work</t>
  </si>
  <si>
    <r>
      <rPr>
        <b/>
        <sz val="11"/>
        <color indexed="8"/>
        <rFont val="Calibri"/>
      </rPr>
      <t>increase</t>
    </r>
    <r>
      <rPr>
        <sz val="11"/>
        <color indexed="8"/>
        <rFont val="Calibri"/>
      </rPr>
      <t xml:space="preserve"> load  with 10% when </t>
    </r>
    <r>
      <rPr>
        <b/>
        <sz val="11"/>
        <color indexed="8"/>
        <rFont val="Calibri"/>
      </rPr>
      <t>&lt; 13</t>
    </r>
  </si>
  <si>
    <t>Recovery</t>
  </si>
  <si>
    <t>Suggested training load (in W) for cycle ergometer endurance training</t>
  </si>
  <si>
    <t>relatively fit patients with exercise history</t>
  </si>
  <si>
    <r>
      <rPr>
        <b/>
        <sz val="11"/>
        <color indexed="8"/>
        <rFont val="Calibri"/>
      </rPr>
      <t>increase</t>
    </r>
    <r>
      <rPr>
        <sz val="11"/>
        <color indexed="8"/>
        <rFont val="Calibri"/>
      </rPr>
      <t xml:space="preserve"> load  with 10% when </t>
    </r>
    <r>
      <rPr>
        <b/>
        <sz val="11"/>
        <color indexed="8"/>
        <rFont val="Calibri"/>
      </rPr>
      <t>&lt;13</t>
    </r>
  </si>
  <si>
    <t>relatively unfit patients with no exercise history</t>
  </si>
  <si>
    <r>
      <rPr>
        <sz val="11"/>
        <color indexed="10"/>
        <rFont val="Calibri"/>
      </rPr>
      <t xml:space="preserve">All </t>
    </r>
    <r>
      <rPr>
        <b/>
        <sz val="11"/>
        <color indexed="10"/>
        <rFont val="Calibri"/>
      </rPr>
      <t>interval</t>
    </r>
    <r>
      <rPr>
        <sz val="11"/>
        <color indexed="10"/>
        <rFont val="Calibri"/>
      </rPr>
      <t xml:space="preserve">  sessions start  with 3 minutes at 30 W warm-up and up to 3 minutes or sufficient recuperation cool-down</t>
    </r>
  </si>
  <si>
    <t>Endurance test level</t>
  </si>
  <si>
    <r>
      <rPr>
        <b/>
        <sz val="11"/>
        <color indexed="10"/>
        <rFont val="Calibri"/>
      </rPr>
      <t>Endurance</t>
    </r>
    <r>
      <rPr>
        <sz val="11"/>
        <color indexed="10"/>
        <rFont val="Calibri"/>
      </rPr>
      <t xml:space="preserve"> sesssions start with a 1-minute warm-up, cool-down is optional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</si>
</sst>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</font>
    <font>
      <b/>
      <sz val="11"/>
      <color indexed="10"/>
      <name val="Calibri"/>
    </font>
    <font>
      <sz val="11"/>
      <color indexed="11"/>
      <name val="Calibri"/>
    </font>
    <font>
      <sz val="11"/>
      <color indexed="10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sz val="11"/>
      <color indexed="8"/>
      <name val="Wingdings 2"/>
    </font>
    <font>
      <sz val="14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49" fontId="3" fillId="0" borderId="6" xfId="0" applyNumberFormat="1" applyFont="1" applyBorder="1" applyAlignment="1"/>
    <xf numFmtId="0" fontId="3" fillId="0" borderId="6" xfId="0" applyFont="1" applyBorder="1" applyAlignment="1"/>
    <xf numFmtId="0" fontId="6" fillId="0" borderId="4" xfId="0" applyFont="1" applyBorder="1" applyAlignment="1"/>
    <xf numFmtId="0" fontId="0" fillId="5" borderId="6" xfId="0" applyFont="1" applyFill="1" applyBorder="1" applyAlignment="1">
      <alignment vertical="center"/>
    </xf>
    <xf numFmtId="0" fontId="5" fillId="0" borderId="6" xfId="0" applyFont="1" applyBorder="1" applyAlignment="1"/>
    <xf numFmtId="0" fontId="5" fillId="0" borderId="6" xfId="0" applyFont="1" applyBorder="1" applyAlignment="1">
      <alignment horizontal="right"/>
    </xf>
    <xf numFmtId="0" fontId="7" fillId="0" borderId="6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6" xfId="0" applyFont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49" fontId="1" fillId="3" borderId="6" xfId="0" applyNumberFormat="1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1" fillId="4" borderId="6" xfId="0" applyFont="1" applyFill="1" applyBorder="1" applyAlignment="1" applyProtection="1">
      <protection locked="0"/>
    </xf>
    <xf numFmtId="0" fontId="0" fillId="0" borderId="6" xfId="0" applyNumberFormat="1" applyFont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protection locked="0"/>
    </xf>
    <xf numFmtId="0" fontId="0" fillId="4" borderId="6" xfId="0" applyFont="1" applyFill="1" applyBorder="1" applyAlignment="1" applyProtection="1"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protection locked="0"/>
    </xf>
    <xf numFmtId="0" fontId="0" fillId="7" borderId="6" xfId="0" applyFont="1" applyFill="1" applyBorder="1" applyAlignment="1" applyProtection="1">
      <protection locked="0"/>
    </xf>
    <xf numFmtId="49" fontId="4" fillId="7" borderId="6" xfId="0" applyNumberFormat="1" applyFont="1" applyFill="1" applyBorder="1" applyAlignment="1" applyProtection="1">
      <alignment horizontal="left"/>
      <protection locked="0"/>
    </xf>
    <xf numFmtId="49" fontId="4" fillId="7" borderId="6" xfId="0" applyNumberFormat="1" applyFont="1" applyFill="1" applyBorder="1" applyAlignment="1" applyProtection="1">
      <protection locked="0"/>
    </xf>
    <xf numFmtId="0" fontId="4" fillId="7" borderId="6" xfId="0" applyFont="1" applyFill="1" applyBorder="1" applyAlignment="1" applyProtection="1">
      <protection locked="0"/>
    </xf>
    <xf numFmtId="49" fontId="1" fillId="6" borderId="6" xfId="0" applyNumberFormat="1" applyFont="1" applyFill="1" applyBorder="1" applyAlignment="1" applyProtection="1">
      <alignment vertical="center"/>
      <protection locked="0"/>
    </xf>
    <xf numFmtId="0" fontId="1" fillId="6" borderId="6" xfId="0" applyFont="1" applyFill="1" applyBorder="1" applyAlignment="1" applyProtection="1">
      <alignment vertical="center"/>
      <protection locked="0"/>
    </xf>
    <xf numFmtId="0" fontId="0" fillId="6" borderId="6" xfId="0" applyFont="1" applyFill="1" applyBorder="1" applyAlignment="1" applyProtection="1">
      <alignment vertical="center"/>
      <protection locked="0"/>
    </xf>
    <xf numFmtId="0" fontId="0" fillId="7" borderId="6" xfId="0" applyFont="1" applyFill="1" applyBorder="1" applyAlignment="1" applyProtection="1">
      <alignment horizontal="left"/>
      <protection locked="0"/>
    </xf>
    <xf numFmtId="49" fontId="0" fillId="7" borderId="6" xfId="0" applyNumberFormat="1" applyFont="1" applyFill="1" applyBorder="1" applyAlignment="1" applyProtection="1">
      <protection locked="0"/>
    </xf>
    <xf numFmtId="49" fontId="4" fillId="7" borderId="6" xfId="0" applyNumberFormat="1" applyFont="1" applyFill="1" applyBorder="1" applyAlignment="1" applyProtection="1">
      <alignment horizontal="left" vertical="center"/>
      <protection locked="0"/>
    </xf>
    <xf numFmtId="0" fontId="0" fillId="7" borderId="6" xfId="0" applyFont="1" applyFill="1" applyBorder="1" applyAlignment="1" applyProtection="1">
      <alignment horizontal="left" vertical="center"/>
      <protection locked="0"/>
    </xf>
    <xf numFmtId="0" fontId="5" fillId="5" borderId="6" xfId="0" applyNumberFormat="1" applyFont="1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 applyProtection="1">
      <protection locked="0"/>
    </xf>
    <xf numFmtId="0" fontId="0" fillId="7" borderId="6" xfId="0" applyFont="1" applyFill="1" applyBorder="1" applyAlignment="1" applyProtection="1">
      <alignment horizontal="center" vertical="center"/>
      <protection locked="0"/>
    </xf>
    <xf numFmtId="0" fontId="0" fillId="8" borderId="6" xfId="0" applyFont="1" applyFill="1" applyBorder="1" applyAlignment="1" applyProtection="1">
      <protection locked="0"/>
    </xf>
    <xf numFmtId="0" fontId="4" fillId="8" borderId="6" xfId="0" applyFont="1" applyFill="1" applyBorder="1" applyAlignment="1" applyProtection="1">
      <protection locked="0"/>
    </xf>
    <xf numFmtId="49" fontId="4" fillId="8" borderId="6" xfId="0" applyNumberFormat="1" applyFont="1" applyFill="1" applyBorder="1" applyAlignment="1" applyProtection="1">
      <alignment vertical="center"/>
      <protection locked="0"/>
    </xf>
    <xf numFmtId="0" fontId="0" fillId="8" borderId="6" xfId="0" applyFont="1" applyFill="1" applyBorder="1" applyAlignment="1" applyProtection="1">
      <alignment vertical="center"/>
      <protection locked="0"/>
    </xf>
    <xf numFmtId="49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/>
      <protection locked="0"/>
    </xf>
    <xf numFmtId="1" fontId="5" fillId="8" borderId="6" xfId="0" applyNumberFormat="1" applyFont="1" applyFill="1" applyBorder="1" applyAlignment="1" applyProtection="1">
      <alignment horizontal="center" vertical="center"/>
      <protection locked="0"/>
    </xf>
    <xf numFmtId="49" fontId="0" fillId="8" borderId="6" xfId="0" applyNumberFormat="1" applyFont="1" applyFill="1" applyBorder="1" applyAlignment="1" applyProtection="1">
      <protection locked="0"/>
    </xf>
    <xf numFmtId="0" fontId="0" fillId="11" borderId="6" xfId="0" applyFont="1" applyFill="1" applyBorder="1" applyAlignment="1" applyProtection="1">
      <protection locked="0"/>
    </xf>
    <xf numFmtId="0" fontId="5" fillId="11" borderId="6" xfId="0" applyFont="1" applyFill="1" applyBorder="1" applyAlignment="1" applyProtection="1">
      <protection locked="0"/>
    </xf>
    <xf numFmtId="0" fontId="7" fillId="11" borderId="6" xfId="0" applyFont="1" applyFill="1" applyBorder="1" applyAlignment="1" applyProtection="1">
      <protection locked="0"/>
    </xf>
    <xf numFmtId="0" fontId="5" fillId="11" borderId="6" xfId="0" applyFont="1" applyFill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1" fontId="5" fillId="5" borderId="6" xfId="0" applyNumberFormat="1" applyFont="1" applyFill="1" applyBorder="1" applyAlignment="1" applyProtection="1">
      <alignment horizontal="center" vertical="center"/>
    </xf>
    <xf numFmtId="0" fontId="5" fillId="5" borderId="6" xfId="0" applyNumberFormat="1" applyFont="1" applyFill="1" applyBorder="1" applyAlignment="1" applyProtection="1">
      <alignment horizontal="center" vertical="center"/>
    </xf>
    <xf numFmtId="49" fontId="3" fillId="10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49" fontId="3" fillId="9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49" fontId="1" fillId="6" borderId="6" xfId="0" applyNumberFormat="1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 applyProtection="1">
      <alignment horizontal="center" vertical="center"/>
      <protection locked="0"/>
    </xf>
    <xf numFmtId="1" fontId="5" fillId="5" borderId="6" xfId="0" applyNumberFormat="1" applyFont="1" applyFill="1" applyBorder="1" applyAlignment="1" applyProtection="1">
      <alignment horizontal="center" vertical="center"/>
    </xf>
    <xf numFmtId="49" fontId="1" fillId="10" borderId="6" xfId="0" applyNumberFormat="1" applyFont="1" applyFill="1" applyBorder="1" applyAlignment="1" applyProtection="1">
      <alignment horizontal="center" vertical="center"/>
      <protection locked="0"/>
    </xf>
    <xf numFmtId="0" fontId="1" fillId="10" borderId="6" xfId="0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1" fontId="4" fillId="5" borderId="6" xfId="0" applyNumberFormat="1" applyFont="1" applyFill="1" applyBorder="1" applyAlignment="1" applyProtection="1">
      <alignment horizontal="center" vertical="center"/>
    </xf>
  </cellXfs>
  <cellStyles count="1">
    <cellStyle name="Standaard" xfId="0" builtinId="0"/>
  </cellStyles>
  <dxfs count="2">
    <dxf>
      <font>
        <color rgb="FFFFFFFF"/>
      </font>
    </dxf>
    <dxf>
      <font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8831C9"/>
      <rgbColor rgb="FFBC00BC"/>
      <rgbColor rgb="FFFF33CC"/>
      <rgbColor rgb="FF7030A0"/>
      <rgbColor rgb="FFCCCCFF"/>
      <rgbColor rgb="FFFFCDEA"/>
      <rgbColor rgb="FFCC0099"/>
      <rgbColor rgb="FF0070C0"/>
      <rgbColor rgb="FFDBE5F1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180975</xdr:rowOff>
    </xdr:from>
    <xdr:to>
      <xdr:col>7</xdr:col>
      <xdr:colOff>161925</xdr:colOff>
      <xdr:row>17</xdr:row>
      <xdr:rowOff>9525</xdr:rowOff>
    </xdr:to>
    <xdr:sp macro="" textlink="">
      <xdr:nvSpPr>
        <xdr:cNvPr id="2" name="Vijfhoe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51000" y="3314700"/>
          <a:ext cx="3311526" cy="2095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0917" y="0"/>
              </a:lnTo>
              <a:lnTo>
                <a:pt x="21600" y="10800"/>
              </a:lnTo>
              <a:lnTo>
                <a:pt x="20917" y="21600"/>
              </a:lnTo>
              <a:lnTo>
                <a:pt x="0" y="21600"/>
              </a:lnTo>
              <a:close/>
            </a:path>
          </a:pathLst>
        </a:custGeom>
        <a:noFill/>
        <a:ln w="3175" cap="flat">
          <a:solidFill>
            <a:srgbClr val="B3A2C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431631</xdr:colOff>
      <xdr:row>4</xdr:row>
      <xdr:rowOff>3</xdr:rowOff>
    </xdr:from>
    <xdr:to>
      <xdr:col>4</xdr:col>
      <xdr:colOff>90234</xdr:colOff>
      <xdr:row>5</xdr:row>
      <xdr:rowOff>38099</xdr:rowOff>
    </xdr:to>
    <xdr:sp macro="" textlink="">
      <xdr:nvSpPr>
        <xdr:cNvPr id="3" name="Gelijkbenige drieho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2718384" y="1075574"/>
          <a:ext cx="228597" cy="153904"/>
        </a:xfrm>
        <a:prstGeom prst="triangle">
          <a:avLst/>
        </a:prstGeom>
        <a:solidFill>
          <a:srgbClr val="8831C9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1101</xdr:colOff>
      <xdr:row>3</xdr:row>
      <xdr:rowOff>186692</xdr:rowOff>
    </xdr:from>
    <xdr:to>
      <xdr:col>8</xdr:col>
      <xdr:colOff>97854</xdr:colOff>
      <xdr:row>5</xdr:row>
      <xdr:rowOff>34290</xdr:rowOff>
    </xdr:to>
    <xdr:sp macro="" textlink="">
      <xdr:nvSpPr>
        <xdr:cNvPr id="4" name="Gelijkbenige drieho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5078678" y="1100339"/>
          <a:ext cx="228599" cy="96754"/>
        </a:xfrm>
        <a:prstGeom prst="triangle">
          <a:avLst/>
        </a:prstGeom>
        <a:solidFill>
          <a:srgbClr val="BC00BC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11</xdr:col>
      <xdr:colOff>146538</xdr:colOff>
      <xdr:row>0</xdr:row>
      <xdr:rowOff>183906</xdr:rowOff>
    </xdr:from>
    <xdr:to>
      <xdr:col>11</xdr:col>
      <xdr:colOff>1403823</xdr:colOff>
      <xdr:row>3</xdr:row>
      <xdr:rowOff>42889</xdr:rowOff>
    </xdr:to>
    <xdr:pic>
      <xdr:nvPicPr>
        <xdr:cNvPr id="5" name="Afbeelding 3" descr="Afbeelding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38" y="183905"/>
          <a:ext cx="1257286" cy="7067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157977</xdr:colOff>
      <xdr:row>15</xdr:row>
      <xdr:rowOff>181207</xdr:rowOff>
    </xdr:from>
    <xdr:to>
      <xdr:col>5</xdr:col>
      <xdr:colOff>236966</xdr:colOff>
      <xdr:row>17</xdr:row>
      <xdr:rowOff>10205</xdr:rowOff>
    </xdr:to>
    <xdr:sp macro="" textlink="">
      <xdr:nvSpPr>
        <xdr:cNvPr id="6" name="Punthaak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82077" y="3314932"/>
          <a:ext cx="1361690" cy="209999"/>
        </a:xfrm>
        <a:prstGeom prst="chevron">
          <a:avLst>
            <a:gd name="adj" fmla="val 50000"/>
          </a:avLst>
        </a:prstGeom>
        <a:noFill/>
        <a:ln w="3175" cap="flat">
          <a:solidFill>
            <a:srgbClr val="B3A2C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showGridLines="0" tabSelected="1" topLeftCell="A28" workbookViewId="0">
      <selection activeCell="C14" sqref="C14"/>
    </sheetView>
  </sheetViews>
  <sheetFormatPr defaultColWidth="8.85546875" defaultRowHeight="15" customHeight="1"/>
  <cols>
    <col min="1" max="1" width="8.85546875" style="1" customWidth="1"/>
    <col min="2" max="2" width="12.85546875" style="1" customWidth="1"/>
    <col min="3" max="3" width="8.85546875" style="1" customWidth="1"/>
    <col min="4" max="4" width="6.42578125" style="1" customWidth="1"/>
    <col min="5" max="5" width="10.28515625" style="1" customWidth="1"/>
    <col min="6" max="6" width="6.85546875" style="1" customWidth="1"/>
    <col min="7" max="7" width="8.85546875" style="1" customWidth="1"/>
    <col min="8" max="8" width="4.42578125" style="1" customWidth="1"/>
    <col min="9" max="9" width="5.7109375" style="1" customWidth="1"/>
    <col min="10" max="10" width="7.7109375" style="1" customWidth="1"/>
    <col min="11" max="11" width="5.28515625" style="1" customWidth="1"/>
    <col min="12" max="12" width="21.42578125" style="1" customWidth="1"/>
    <col min="13" max="23" width="8.85546875" style="1" customWidth="1"/>
    <col min="24" max="16384" width="8.85546875" style="1"/>
  </cols>
  <sheetData>
    <row r="1" spans="1:22" ht="36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</row>
    <row r="2" spans="1:22" ht="1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"/>
      <c r="P2" s="5"/>
      <c r="Q2" s="5"/>
      <c r="R2" s="5"/>
      <c r="S2" s="5"/>
      <c r="T2" s="5"/>
      <c r="U2" s="5"/>
      <c r="V2" s="5"/>
    </row>
    <row r="3" spans="1:22" ht="15" customHeight="1">
      <c r="A3" s="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7"/>
      <c r="N3" s="7"/>
      <c r="O3" s="4"/>
      <c r="P3" s="5"/>
      <c r="Q3" s="5"/>
      <c r="R3" s="5"/>
      <c r="S3" s="5"/>
      <c r="T3" s="5"/>
      <c r="U3" s="5"/>
      <c r="V3" s="5"/>
    </row>
    <row r="4" spans="1:22" ht="15" customHeight="1">
      <c r="A4" s="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7"/>
      <c r="N4" s="7"/>
      <c r="O4" s="4"/>
      <c r="P4" s="5"/>
      <c r="Q4" s="5"/>
      <c r="R4" s="5"/>
      <c r="S4" s="5"/>
      <c r="T4" s="5"/>
      <c r="U4" s="5"/>
      <c r="V4" s="5"/>
    </row>
    <row r="5" spans="1:22" ht="15" customHeight="1">
      <c r="A5" s="6"/>
      <c r="B5" s="18" t="s">
        <v>0</v>
      </c>
      <c r="C5" s="19"/>
      <c r="D5" s="19"/>
      <c r="E5" s="20" t="s">
        <v>1</v>
      </c>
      <c r="F5" s="21"/>
      <c r="G5" s="21"/>
      <c r="H5" s="21"/>
      <c r="I5" s="78" t="s">
        <v>2</v>
      </c>
      <c r="J5" s="79"/>
      <c r="K5" s="79"/>
      <c r="L5" s="79"/>
      <c r="M5" s="8" t="s">
        <v>3</v>
      </c>
      <c r="N5" s="7"/>
      <c r="O5" s="4"/>
      <c r="P5" s="5"/>
      <c r="Q5" s="5"/>
      <c r="R5" s="5"/>
      <c r="S5" s="5"/>
      <c r="T5" s="5"/>
      <c r="U5" s="5"/>
      <c r="V5" s="5"/>
    </row>
    <row r="6" spans="1:22" ht="15" customHeight="1">
      <c r="A6" s="6"/>
      <c r="B6" s="22"/>
      <c r="C6" s="19"/>
      <c r="D6" s="19"/>
      <c r="E6" s="23"/>
      <c r="F6" s="21"/>
      <c r="G6" s="21"/>
      <c r="H6" s="21"/>
      <c r="I6" s="24"/>
      <c r="J6" s="24"/>
      <c r="K6" s="25"/>
      <c r="L6" s="24"/>
      <c r="M6" s="8" t="s">
        <v>4</v>
      </c>
      <c r="N6" s="7"/>
      <c r="O6" s="4"/>
      <c r="P6" s="5"/>
      <c r="Q6" s="5"/>
      <c r="R6" s="5"/>
      <c r="S6" s="5"/>
      <c r="T6" s="5"/>
      <c r="U6" s="5"/>
      <c r="V6" s="5"/>
    </row>
    <row r="7" spans="1:22" ht="15" customHeight="1">
      <c r="A7" s="6"/>
      <c r="B7" s="18" t="s">
        <v>5</v>
      </c>
      <c r="C7" s="26">
        <v>50</v>
      </c>
      <c r="D7" s="19"/>
      <c r="E7" s="20" t="s">
        <v>6</v>
      </c>
      <c r="F7" s="26">
        <v>300</v>
      </c>
      <c r="G7" s="27"/>
      <c r="H7" s="27"/>
      <c r="I7" s="28"/>
      <c r="J7" s="80">
        <f>(0.33*F7)+(124*C12)-(22.4*C10)-(0.47*C7)-107</f>
        <v>156.89999999999998</v>
      </c>
      <c r="K7" s="80"/>
      <c r="L7" s="28"/>
      <c r="M7" s="9"/>
      <c r="N7" s="7"/>
      <c r="O7" s="4"/>
      <c r="P7" s="5"/>
      <c r="Q7" s="5"/>
      <c r="R7" s="5"/>
      <c r="S7" s="5"/>
      <c r="T7" s="5"/>
      <c r="U7" s="5"/>
      <c r="V7" s="5"/>
    </row>
    <row r="8" spans="1:22" ht="15" customHeight="1">
      <c r="A8" s="6"/>
      <c r="B8" s="22"/>
      <c r="C8" s="19"/>
      <c r="D8" s="19"/>
      <c r="E8" s="27"/>
      <c r="F8" s="27"/>
      <c r="G8" s="27"/>
      <c r="H8" s="27"/>
      <c r="I8" s="28"/>
      <c r="J8" s="28"/>
      <c r="K8" s="28"/>
      <c r="L8" s="28"/>
      <c r="M8" s="7"/>
      <c r="N8" s="7"/>
      <c r="O8" s="4"/>
      <c r="P8" s="5"/>
      <c r="Q8" s="5"/>
      <c r="R8" s="5"/>
      <c r="S8" s="5"/>
      <c r="T8" s="5"/>
      <c r="U8" s="5"/>
      <c r="V8" s="5"/>
    </row>
    <row r="9" spans="1:22" ht="15" customHeight="1">
      <c r="A9" s="6"/>
      <c r="B9" s="18" t="s">
        <v>7</v>
      </c>
      <c r="C9" s="29" t="s">
        <v>3</v>
      </c>
      <c r="D9" s="19"/>
      <c r="E9" s="27"/>
      <c r="F9" s="27"/>
      <c r="G9" s="27"/>
      <c r="H9" s="27"/>
      <c r="I9" s="28"/>
      <c r="J9" s="28"/>
      <c r="K9" s="28"/>
      <c r="L9" s="28"/>
      <c r="M9" s="7"/>
      <c r="N9" s="7"/>
      <c r="O9" s="4"/>
      <c r="P9" s="5"/>
      <c r="Q9" s="5"/>
      <c r="R9" s="5"/>
      <c r="S9" s="5"/>
      <c r="T9" s="5"/>
      <c r="U9" s="5"/>
      <c r="V9" s="5"/>
    </row>
    <row r="10" spans="1:22" ht="15" customHeight="1">
      <c r="A10" s="6"/>
      <c r="B10" s="22"/>
      <c r="C10" s="30">
        <f>IF(C9="F",1,0)</f>
        <v>1</v>
      </c>
      <c r="D10" s="19"/>
      <c r="E10" s="27"/>
      <c r="F10" s="27"/>
      <c r="G10" s="27"/>
      <c r="H10" s="27"/>
      <c r="I10" s="28"/>
      <c r="J10" s="28"/>
      <c r="K10" s="28"/>
      <c r="L10" s="28"/>
      <c r="M10" s="7"/>
      <c r="N10" s="7"/>
      <c r="O10" s="4"/>
      <c r="P10" s="5"/>
      <c r="Q10" s="5"/>
      <c r="R10" s="5"/>
      <c r="S10" s="5"/>
      <c r="T10" s="5"/>
      <c r="U10" s="5"/>
      <c r="V10" s="5"/>
    </row>
    <row r="11" spans="1:22" ht="15" customHeight="1">
      <c r="A11" s="6"/>
      <c r="B11" s="18" t="s">
        <v>8</v>
      </c>
      <c r="C11" s="26">
        <v>170</v>
      </c>
      <c r="D11" s="19"/>
      <c r="E11" s="27"/>
      <c r="F11" s="27"/>
      <c r="G11" s="27"/>
      <c r="H11" s="27"/>
      <c r="I11" s="28"/>
      <c r="J11" s="28"/>
      <c r="K11" s="28"/>
      <c r="L11" s="28"/>
      <c r="M11" s="7"/>
      <c r="N11" s="7"/>
      <c r="O11" s="4"/>
      <c r="P11" s="5"/>
      <c r="Q11" s="5"/>
      <c r="R11" s="5"/>
      <c r="S11" s="5"/>
      <c r="T11" s="5"/>
      <c r="U11" s="5"/>
      <c r="V11" s="5"/>
    </row>
    <row r="12" spans="1:22" ht="15" customHeight="1">
      <c r="A12" s="6"/>
      <c r="B12" s="22"/>
      <c r="C12" s="30">
        <f>C11/100</f>
        <v>1.7</v>
      </c>
      <c r="D12" s="19"/>
      <c r="E12" s="27"/>
      <c r="F12" s="27"/>
      <c r="G12" s="27"/>
      <c r="H12" s="27"/>
      <c r="I12" s="28"/>
      <c r="J12" s="28"/>
      <c r="K12" s="28"/>
      <c r="L12" s="28"/>
      <c r="M12" s="7"/>
      <c r="N12" s="7"/>
      <c r="O12" s="4"/>
      <c r="P12" s="5"/>
      <c r="Q12" s="5"/>
      <c r="R12" s="5"/>
      <c r="S12" s="5"/>
      <c r="T12" s="5"/>
      <c r="U12" s="5"/>
      <c r="V12" s="5"/>
    </row>
    <row r="13" spans="1:22" ht="15" customHeight="1">
      <c r="A13" s="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7"/>
      <c r="N13" s="7"/>
      <c r="O13" s="4"/>
      <c r="P13" s="5"/>
      <c r="Q13" s="5"/>
      <c r="R13" s="5"/>
      <c r="S13" s="5"/>
      <c r="T13" s="5"/>
      <c r="U13" s="5"/>
      <c r="V13" s="5"/>
    </row>
    <row r="14" spans="1:22" ht="15" customHeight="1">
      <c r="A14" s="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7"/>
      <c r="N14" s="7"/>
      <c r="O14" s="4"/>
      <c r="P14" s="5"/>
      <c r="Q14" s="5"/>
      <c r="R14" s="5"/>
      <c r="S14" s="5"/>
      <c r="T14" s="5"/>
      <c r="U14" s="5"/>
      <c r="V14" s="5"/>
    </row>
    <row r="15" spans="1:22" ht="15" customHeight="1">
      <c r="A15" s="6"/>
      <c r="B15" s="71" t="s">
        <v>9</v>
      </c>
      <c r="C15" s="72"/>
      <c r="D15" s="72"/>
      <c r="E15" s="72"/>
      <c r="F15" s="72"/>
      <c r="G15" s="72"/>
      <c r="H15" s="72"/>
      <c r="I15" s="72"/>
      <c r="J15" s="72"/>
      <c r="K15" s="73"/>
      <c r="L15" s="74"/>
      <c r="M15" s="7"/>
      <c r="N15" s="7"/>
      <c r="O15" s="4"/>
      <c r="P15" s="5"/>
      <c r="Q15" s="5"/>
      <c r="R15" s="5"/>
      <c r="S15" s="5"/>
      <c r="T15" s="5"/>
      <c r="U15" s="5"/>
      <c r="V15" s="5"/>
    </row>
    <row r="16" spans="1:22" ht="15" customHeight="1">
      <c r="A16" s="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7"/>
      <c r="N16" s="7"/>
      <c r="O16" s="4"/>
      <c r="P16" s="5"/>
      <c r="Q16" s="5"/>
      <c r="R16" s="5"/>
      <c r="S16" s="5"/>
      <c r="T16" s="5"/>
      <c r="U16" s="5"/>
      <c r="V16" s="5"/>
    </row>
    <row r="17" spans="1:22" ht="15" customHeight="1">
      <c r="A17" s="6"/>
      <c r="B17" s="32" t="s">
        <v>10</v>
      </c>
      <c r="C17" s="33" t="s">
        <v>11</v>
      </c>
      <c r="D17" s="34"/>
      <c r="E17" s="33" t="s">
        <v>12</v>
      </c>
      <c r="F17" s="34"/>
      <c r="G17" s="33" t="s">
        <v>13</v>
      </c>
      <c r="H17" s="31"/>
      <c r="I17" s="35" t="s">
        <v>14</v>
      </c>
      <c r="J17" s="36"/>
      <c r="K17" s="36"/>
      <c r="L17" s="37"/>
      <c r="M17" s="7"/>
      <c r="N17" s="7"/>
      <c r="O17" s="4"/>
      <c r="P17" s="5"/>
      <c r="Q17" s="5"/>
      <c r="R17" s="5"/>
      <c r="S17" s="5"/>
      <c r="T17" s="5"/>
      <c r="U17" s="5"/>
      <c r="V17" s="5"/>
    </row>
    <row r="18" spans="1:22" ht="15" customHeight="1">
      <c r="A18" s="6"/>
      <c r="B18" s="38"/>
      <c r="C18" s="31"/>
      <c r="D18" s="31"/>
      <c r="E18" s="31"/>
      <c r="F18" s="31"/>
      <c r="G18" s="31"/>
      <c r="H18" s="31"/>
      <c r="I18" s="39" t="s">
        <v>15</v>
      </c>
      <c r="J18" s="31"/>
      <c r="K18" s="31"/>
      <c r="L18" s="31"/>
      <c r="M18" s="7"/>
      <c r="N18" s="7"/>
      <c r="O18" s="4"/>
      <c r="P18" s="5"/>
      <c r="Q18" s="5"/>
      <c r="R18" s="5"/>
      <c r="S18" s="5"/>
      <c r="T18" s="5"/>
      <c r="U18" s="5"/>
      <c r="V18" s="5"/>
    </row>
    <row r="19" spans="1:22" ht="18.95" customHeight="1">
      <c r="A19" s="6"/>
      <c r="B19" s="40" t="s">
        <v>16</v>
      </c>
      <c r="C19" s="60">
        <f>0.7*J7</f>
        <v>109.82999999999998</v>
      </c>
      <c r="D19" s="31"/>
      <c r="E19" s="60">
        <f>J7</f>
        <v>156.89999999999998</v>
      </c>
      <c r="F19" s="31"/>
      <c r="G19" s="60">
        <f>0.65*F7</f>
        <v>195</v>
      </c>
      <c r="H19" s="31"/>
      <c r="I19" s="39" t="s">
        <v>17</v>
      </c>
      <c r="J19" s="31"/>
      <c r="K19" s="31"/>
      <c r="L19" s="31"/>
      <c r="M19" s="7"/>
      <c r="N19" s="7"/>
      <c r="O19" s="4"/>
      <c r="P19" s="5"/>
      <c r="Q19" s="5"/>
      <c r="R19" s="5"/>
      <c r="S19" s="5"/>
      <c r="T19" s="5"/>
      <c r="U19" s="5"/>
      <c r="V19" s="10"/>
    </row>
    <row r="20" spans="1:22" ht="15" customHeight="1">
      <c r="A20" s="6"/>
      <c r="B20" s="4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7"/>
      <c r="N20" s="7"/>
      <c r="O20" s="4"/>
      <c r="P20" s="5"/>
      <c r="Q20" s="5"/>
      <c r="R20" s="5"/>
      <c r="S20" s="5"/>
      <c r="T20" s="5"/>
      <c r="U20" s="5"/>
      <c r="V20" s="5"/>
    </row>
    <row r="21" spans="1:22" ht="18.95" customHeight="1">
      <c r="A21" s="6"/>
      <c r="B21" s="40" t="s">
        <v>18</v>
      </c>
      <c r="C21" s="42">
        <v>30</v>
      </c>
      <c r="D21" s="43"/>
      <c r="E21" s="42">
        <v>30</v>
      </c>
      <c r="F21" s="43"/>
      <c r="G21" s="61">
        <f>0.3*F7</f>
        <v>90</v>
      </c>
      <c r="H21" s="31"/>
      <c r="I21" s="31"/>
      <c r="J21" s="31"/>
      <c r="K21" s="31"/>
      <c r="L21" s="31"/>
      <c r="M21" s="7"/>
      <c r="N21" s="7"/>
      <c r="O21" s="4"/>
      <c r="P21" s="5"/>
      <c r="Q21" s="5"/>
      <c r="R21" s="5"/>
      <c r="S21" s="5"/>
      <c r="T21" s="5"/>
      <c r="U21" s="5"/>
      <c r="V21" s="5"/>
    </row>
    <row r="22" spans="1:22" ht="15" customHeight="1">
      <c r="A22" s="6"/>
      <c r="B22" s="4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7"/>
      <c r="N22" s="7"/>
      <c r="O22" s="4"/>
      <c r="P22" s="5"/>
      <c r="Q22" s="5"/>
      <c r="R22" s="5"/>
      <c r="S22" s="5"/>
      <c r="T22" s="5"/>
      <c r="U22" s="5"/>
      <c r="V22" s="5"/>
    </row>
    <row r="23" spans="1:22" ht="15" customHeight="1">
      <c r="A23" s="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7"/>
      <c r="N23" s="7"/>
      <c r="O23" s="4"/>
      <c r="P23" s="5"/>
      <c r="Q23" s="5"/>
      <c r="R23" s="5"/>
      <c r="S23" s="5"/>
      <c r="T23" s="5"/>
      <c r="U23" s="5"/>
      <c r="V23" s="5"/>
    </row>
    <row r="24" spans="1:22" ht="15" customHeight="1">
      <c r="A24" s="6"/>
      <c r="B24" s="70" t="s">
        <v>19</v>
      </c>
      <c r="C24" s="67"/>
      <c r="D24" s="68"/>
      <c r="E24" s="68"/>
      <c r="F24" s="68"/>
      <c r="G24" s="68"/>
      <c r="H24" s="68"/>
      <c r="I24" s="68"/>
      <c r="J24" s="68"/>
      <c r="K24" s="68"/>
      <c r="L24" s="69"/>
      <c r="M24" s="7"/>
      <c r="N24" s="7"/>
      <c r="O24" s="4"/>
      <c r="P24" s="5"/>
      <c r="Q24" s="5"/>
      <c r="R24" s="5"/>
      <c r="S24" s="5"/>
      <c r="T24" s="5"/>
      <c r="U24" s="5"/>
      <c r="V24" s="5"/>
    </row>
    <row r="25" spans="1:22" ht="15" customHeight="1">
      <c r="A25" s="6"/>
      <c r="B25" s="45"/>
      <c r="C25" s="46"/>
      <c r="D25" s="46"/>
      <c r="E25" s="46"/>
      <c r="F25" s="45"/>
      <c r="G25" s="45"/>
      <c r="H25" s="45"/>
      <c r="I25" s="45"/>
      <c r="J25" s="45"/>
      <c r="K25" s="45"/>
      <c r="L25" s="45"/>
      <c r="M25" s="7"/>
      <c r="N25" s="7"/>
      <c r="O25" s="4"/>
      <c r="P25" s="5"/>
      <c r="Q25" s="5"/>
      <c r="R25" s="5"/>
      <c r="S25" s="5"/>
      <c r="T25" s="5"/>
      <c r="U25" s="5"/>
      <c r="V25" s="5"/>
    </row>
    <row r="26" spans="1:22" ht="15" customHeight="1">
      <c r="A26" s="6"/>
      <c r="B26" s="47" t="s">
        <v>20</v>
      </c>
      <c r="C26" s="48"/>
      <c r="D26" s="48"/>
      <c r="E26" s="48"/>
      <c r="F26" s="45"/>
      <c r="G26" s="75">
        <f>0.6*J7</f>
        <v>94.139999999999986</v>
      </c>
      <c r="H26" s="45"/>
      <c r="I26" s="49" t="s">
        <v>14</v>
      </c>
      <c r="J26" s="50"/>
      <c r="K26" s="50"/>
      <c r="L26" s="51"/>
      <c r="M26" s="7"/>
      <c r="N26" s="7"/>
      <c r="O26" s="4"/>
      <c r="P26" s="5"/>
      <c r="Q26" s="5"/>
      <c r="R26" s="5"/>
      <c r="S26" s="5"/>
      <c r="T26" s="5"/>
      <c r="U26" s="5"/>
      <c r="V26" s="5"/>
    </row>
    <row r="27" spans="1:22" ht="18.95" customHeight="1">
      <c r="A27" s="6"/>
      <c r="B27" s="45"/>
      <c r="C27" s="45"/>
      <c r="D27" s="45"/>
      <c r="E27" s="45"/>
      <c r="F27" s="45"/>
      <c r="G27" s="75"/>
      <c r="H27" s="52"/>
      <c r="I27" s="53" t="s">
        <v>15</v>
      </c>
      <c r="J27" s="45"/>
      <c r="K27" s="45"/>
      <c r="L27" s="45"/>
      <c r="M27" s="11"/>
      <c r="N27" s="7"/>
      <c r="O27" s="4"/>
      <c r="P27" s="5"/>
      <c r="Q27" s="5"/>
      <c r="R27" s="5"/>
      <c r="S27" s="5"/>
      <c r="T27" s="5"/>
      <c r="U27" s="5"/>
      <c r="V27" s="5"/>
    </row>
    <row r="28" spans="1:22" ht="15" customHeight="1">
      <c r="A28" s="6"/>
      <c r="B28" s="45"/>
      <c r="C28" s="46"/>
      <c r="D28" s="46"/>
      <c r="E28" s="46"/>
      <c r="F28" s="46"/>
      <c r="G28" s="45"/>
      <c r="H28" s="45"/>
      <c r="I28" s="53" t="s">
        <v>21</v>
      </c>
      <c r="J28" s="45"/>
      <c r="K28" s="45"/>
      <c r="L28" s="45"/>
      <c r="M28" s="7"/>
      <c r="N28" s="7"/>
      <c r="O28" s="4"/>
      <c r="P28" s="5"/>
      <c r="Q28" s="5"/>
      <c r="R28" s="5"/>
      <c r="S28" s="5"/>
      <c r="T28" s="5"/>
      <c r="U28" s="5"/>
      <c r="V28" s="5"/>
    </row>
    <row r="29" spans="1:22" ht="18.95" customHeight="1">
      <c r="A29" s="6"/>
      <c r="B29" s="47" t="s">
        <v>22</v>
      </c>
      <c r="C29" s="48"/>
      <c r="D29" s="48"/>
      <c r="E29" s="48"/>
      <c r="F29" s="48"/>
      <c r="G29" s="60">
        <f>0.5*J7</f>
        <v>78.449999999999989</v>
      </c>
      <c r="H29" s="52"/>
      <c r="I29" s="45"/>
      <c r="J29" s="45"/>
      <c r="K29" s="45"/>
      <c r="L29" s="45"/>
      <c r="M29" s="7"/>
      <c r="N29" s="7"/>
      <c r="O29" s="4"/>
      <c r="P29" s="5"/>
      <c r="Q29" s="5"/>
      <c r="R29" s="5"/>
      <c r="S29" s="5"/>
      <c r="T29" s="5"/>
      <c r="U29" s="5"/>
      <c r="V29" s="5"/>
    </row>
    <row r="30" spans="1:22" ht="15" customHeight="1">
      <c r="A30" s="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7"/>
      <c r="N30" s="7"/>
      <c r="O30" s="4"/>
      <c r="P30" s="5"/>
      <c r="Q30" s="5"/>
      <c r="R30" s="5"/>
      <c r="S30" s="5"/>
      <c r="T30" s="5"/>
      <c r="U30" s="5"/>
      <c r="V30" s="5"/>
    </row>
    <row r="31" spans="1:22" ht="15" customHeight="1">
      <c r="A31" s="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7"/>
      <c r="N31" s="7"/>
      <c r="O31" s="4"/>
      <c r="P31" s="5"/>
      <c r="Q31" s="5"/>
      <c r="R31" s="5"/>
      <c r="S31" s="5"/>
      <c r="T31" s="5"/>
      <c r="U31" s="5"/>
      <c r="V31" s="5"/>
    </row>
    <row r="32" spans="1:22" ht="15" customHeight="1">
      <c r="A32" s="6"/>
      <c r="B32" s="66" t="s">
        <v>23</v>
      </c>
      <c r="C32" s="67"/>
      <c r="D32" s="68"/>
      <c r="E32" s="68"/>
      <c r="F32" s="68"/>
      <c r="G32" s="68"/>
      <c r="H32" s="68"/>
      <c r="I32" s="68"/>
      <c r="J32" s="68"/>
      <c r="K32" s="68"/>
      <c r="L32" s="69"/>
      <c r="M32" s="7"/>
      <c r="N32" s="7"/>
      <c r="O32" s="4"/>
      <c r="P32" s="5"/>
      <c r="Q32" s="5"/>
      <c r="R32" s="5"/>
      <c r="S32" s="5"/>
      <c r="T32" s="5"/>
      <c r="U32" s="5"/>
      <c r="V32" s="5"/>
    </row>
    <row r="33" spans="1:22" ht="15" customHeight="1">
      <c r="A33" s="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7"/>
      <c r="N33" s="7"/>
      <c r="O33" s="4"/>
      <c r="P33" s="5"/>
      <c r="Q33" s="5"/>
      <c r="R33" s="5"/>
      <c r="S33" s="5"/>
      <c r="T33" s="5"/>
      <c r="U33" s="5"/>
      <c r="V33" s="5"/>
    </row>
    <row r="34" spans="1:22" ht="15" customHeight="1">
      <c r="A34" s="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7"/>
      <c r="N34" s="7"/>
      <c r="O34" s="4"/>
      <c r="P34" s="5"/>
      <c r="Q34" s="5"/>
      <c r="R34" s="5"/>
      <c r="S34" s="5"/>
      <c r="T34" s="5"/>
      <c r="U34" s="5"/>
      <c r="V34" s="5"/>
    </row>
    <row r="35" spans="1:22" ht="15" customHeight="1">
      <c r="A35" s="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7"/>
      <c r="N35" s="7"/>
      <c r="O35" s="4"/>
      <c r="P35" s="5"/>
      <c r="Q35" s="5"/>
      <c r="R35" s="5"/>
      <c r="S35" s="5"/>
      <c r="T35" s="5"/>
      <c r="U35" s="5"/>
      <c r="V35" s="5"/>
    </row>
    <row r="36" spans="1:22" ht="15" customHeight="1">
      <c r="A36" s="6"/>
      <c r="B36" s="76" t="s">
        <v>24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"/>
      <c r="N36" s="7"/>
      <c r="O36" s="4"/>
      <c r="P36" s="5"/>
      <c r="Q36" s="5"/>
      <c r="R36" s="5"/>
      <c r="S36" s="5"/>
      <c r="T36" s="5"/>
      <c r="U36" s="5"/>
      <c r="V36" s="5"/>
    </row>
    <row r="37" spans="1:22" ht="15" customHeight="1">
      <c r="A37" s="6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7"/>
      <c r="N37" s="7"/>
      <c r="O37" s="4"/>
      <c r="P37" s="5"/>
      <c r="Q37" s="5"/>
      <c r="R37" s="5"/>
      <c r="S37" s="5"/>
      <c r="T37" s="5"/>
      <c r="U37" s="5"/>
      <c r="V37" s="5"/>
    </row>
    <row r="38" spans="1:22" ht="18.95" customHeight="1">
      <c r="A38" s="6"/>
      <c r="B38" s="55"/>
      <c r="C38" s="55"/>
      <c r="D38" s="55"/>
      <c r="E38" s="54"/>
      <c r="F38" s="75">
        <f>0.7*(0.65*F7-3.88)</f>
        <v>133.78399999999999</v>
      </c>
      <c r="G38" s="75"/>
      <c r="H38" s="75"/>
      <c r="I38" s="54"/>
      <c r="J38" s="54"/>
      <c r="K38" s="54"/>
      <c r="L38" s="54"/>
      <c r="M38" s="7"/>
      <c r="N38" s="7"/>
      <c r="O38" s="4"/>
      <c r="P38" s="5"/>
      <c r="Q38" s="5"/>
      <c r="R38" s="5"/>
      <c r="S38" s="5"/>
      <c r="T38" s="5"/>
      <c r="U38" s="5"/>
      <c r="V38" s="5"/>
    </row>
    <row r="39" spans="1:22" ht="18.95" customHeight="1">
      <c r="A39" s="6"/>
      <c r="B39" s="56"/>
      <c r="C39" s="56"/>
      <c r="D39" s="57"/>
      <c r="E39" s="54"/>
      <c r="F39" s="75"/>
      <c r="G39" s="75"/>
      <c r="H39" s="75"/>
      <c r="I39" s="54"/>
      <c r="J39" s="54"/>
      <c r="K39" s="54"/>
      <c r="L39" s="54"/>
      <c r="M39" s="7"/>
      <c r="N39" s="7"/>
      <c r="O39" s="4"/>
      <c r="P39" s="5"/>
      <c r="Q39" s="5"/>
      <c r="R39" s="5"/>
      <c r="S39" s="5"/>
      <c r="T39" s="5"/>
      <c r="U39" s="5"/>
      <c r="V39" s="5"/>
    </row>
    <row r="40" spans="1:22" ht="18.95" customHeight="1">
      <c r="A40" s="6"/>
      <c r="B40" s="55"/>
      <c r="C40" s="55"/>
      <c r="D40" s="55"/>
      <c r="E40" s="54"/>
      <c r="F40" s="54"/>
      <c r="G40" s="54"/>
      <c r="H40" s="54"/>
      <c r="I40" s="54"/>
      <c r="J40" s="54"/>
      <c r="K40" s="54"/>
      <c r="L40" s="54"/>
      <c r="M40" s="7"/>
      <c r="N40" s="7"/>
      <c r="O40" s="4"/>
      <c r="P40" s="5"/>
      <c r="Q40" s="5"/>
      <c r="R40" s="5"/>
      <c r="S40" s="5"/>
      <c r="T40" s="5"/>
      <c r="U40" s="5"/>
      <c r="V40" s="5"/>
    </row>
    <row r="41" spans="1:22" ht="15" customHeight="1">
      <c r="A41" s="6"/>
      <c r="B41" s="62" t="s">
        <v>25</v>
      </c>
      <c r="C41" s="63"/>
      <c r="D41" s="64"/>
      <c r="E41" s="64"/>
      <c r="F41" s="64"/>
      <c r="G41" s="64"/>
      <c r="H41" s="64"/>
      <c r="I41" s="64"/>
      <c r="J41" s="64"/>
      <c r="K41" s="64"/>
      <c r="L41" s="65"/>
      <c r="M41" s="7"/>
      <c r="N41" s="7"/>
      <c r="O41" s="4"/>
      <c r="P41" s="5"/>
      <c r="Q41" s="5"/>
      <c r="R41" s="5"/>
      <c r="S41" s="5"/>
      <c r="T41" s="5"/>
      <c r="U41" s="5"/>
      <c r="V41" s="5"/>
    </row>
    <row r="42" spans="1:22" ht="18.95" customHeight="1">
      <c r="A42" s="6"/>
      <c r="B42" s="58"/>
      <c r="C42" s="58"/>
      <c r="D42" s="59"/>
      <c r="E42" s="17"/>
      <c r="F42" s="17"/>
      <c r="G42" s="17"/>
      <c r="H42" s="17"/>
      <c r="I42" s="17"/>
      <c r="J42" s="17"/>
      <c r="K42" s="17"/>
      <c r="L42" s="17"/>
      <c r="M42" s="7"/>
      <c r="N42" s="7"/>
      <c r="O42" s="4"/>
      <c r="P42" s="5"/>
      <c r="Q42" s="5"/>
      <c r="R42" s="5"/>
      <c r="S42" s="5"/>
      <c r="T42" s="5"/>
      <c r="U42" s="5"/>
      <c r="V42" s="5"/>
    </row>
    <row r="43" spans="1:22" ht="18.95" customHeight="1">
      <c r="A43" s="6"/>
      <c r="B43" s="14"/>
      <c r="C43" s="12"/>
      <c r="D43" s="13"/>
      <c r="E43" s="7"/>
      <c r="F43" s="7"/>
      <c r="G43" s="7"/>
      <c r="H43" s="7"/>
      <c r="I43" s="7"/>
      <c r="J43" s="7"/>
      <c r="K43" s="7"/>
      <c r="L43" s="7"/>
      <c r="M43" s="7"/>
      <c r="N43" s="7"/>
      <c r="O43" s="4"/>
      <c r="P43" s="5"/>
      <c r="Q43" s="5"/>
      <c r="R43" s="5"/>
      <c r="S43" s="5"/>
      <c r="T43" s="5"/>
      <c r="U43" s="5"/>
      <c r="V43" s="5"/>
    </row>
    <row r="44" spans="1:22" ht="18.95" customHeight="1">
      <c r="A44" s="6"/>
      <c r="B44" s="12"/>
      <c r="C44" s="14"/>
      <c r="D44" s="13"/>
      <c r="E44" s="7"/>
      <c r="F44" s="7"/>
      <c r="G44" s="7"/>
      <c r="H44" s="7"/>
      <c r="I44" s="7"/>
      <c r="J44" s="7"/>
      <c r="K44" s="7"/>
      <c r="L44" s="7"/>
      <c r="M44" s="7"/>
      <c r="N44" s="7"/>
      <c r="O44" s="4"/>
      <c r="P44" s="5"/>
      <c r="Q44" s="5"/>
      <c r="R44" s="5"/>
      <c r="S44" s="5"/>
      <c r="T44" s="5"/>
      <c r="U44" s="5"/>
      <c r="V44" s="5"/>
    </row>
    <row r="45" spans="1:22" ht="15" customHeigh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"/>
      <c r="P45" s="5"/>
      <c r="Q45" s="5"/>
      <c r="R45" s="5"/>
      <c r="S45" s="5"/>
      <c r="T45" s="5"/>
      <c r="U45" s="5"/>
      <c r="V45" s="5"/>
    </row>
    <row r="46" spans="1:22" ht="15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"/>
      <c r="P46" s="5"/>
      <c r="Q46" s="5"/>
      <c r="R46" s="5"/>
      <c r="S46" s="5"/>
      <c r="T46" s="5"/>
      <c r="U46" s="5"/>
      <c r="V46" s="5"/>
    </row>
    <row r="47" spans="1:22" ht="15" customHeight="1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"/>
      <c r="P47" s="5"/>
      <c r="Q47" s="5"/>
      <c r="R47" s="5"/>
      <c r="S47" s="5"/>
      <c r="T47" s="5"/>
      <c r="U47" s="5"/>
      <c r="V47" s="5"/>
    </row>
    <row r="48" spans="1:22" ht="15" customHeight="1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"/>
      <c r="P48" s="5"/>
      <c r="Q48" s="5"/>
      <c r="R48" s="5"/>
      <c r="S48" s="5"/>
      <c r="T48" s="5"/>
      <c r="U48" s="5"/>
      <c r="V48" s="5"/>
    </row>
    <row r="49" spans="1:22" ht="15" customHeight="1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"/>
      <c r="P49" s="5"/>
      <c r="Q49" s="5"/>
      <c r="R49" s="5"/>
      <c r="S49" s="5"/>
      <c r="T49" s="5"/>
      <c r="U49" s="5"/>
      <c r="V49" s="5"/>
    </row>
    <row r="50" spans="1:22" ht="15" customHeight="1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4"/>
      <c r="P50" s="5"/>
      <c r="Q50" s="5"/>
      <c r="R50" s="5"/>
      <c r="S50" s="5"/>
      <c r="T50" s="5"/>
      <c r="U50" s="5"/>
      <c r="V50" s="5"/>
    </row>
  </sheetData>
  <sheetProtection algorithmName="SHA-512" hashValue="vUPdKpEm92JIYIx+nBoTCD6MDU3VOGM3z5pX9sJwPmqVAxYU7kjtNwUcUhK46XvQ9h6vSUxHM0dY2q7dOuAimA==" saltValue="l+jG3QkZ1WVkFKq+tTvSMA==" spinCount="100000" sheet="1" objects="1" scenarios="1"/>
  <mergeCells count="9">
    <mergeCell ref="I5:L5"/>
    <mergeCell ref="J7:K7"/>
    <mergeCell ref="G26:G27"/>
    <mergeCell ref="B41:L41"/>
    <mergeCell ref="B32:L32"/>
    <mergeCell ref="B24:L24"/>
    <mergeCell ref="B15:L15"/>
    <mergeCell ref="F38:H39"/>
    <mergeCell ref="B36:L36"/>
  </mergeCells>
  <conditionalFormatting sqref="J7">
    <cfRule type="cellIs" dxfId="1" priority="1" stopIfTrue="1" operator="between">
      <formula>-107</formula>
      <formula>60</formula>
    </cfRule>
  </conditionalFormatting>
  <conditionalFormatting sqref="C19 E19 G19 C21 E21 G21 G26 G29 D42 D44">
    <cfRule type="cellIs" dxfId="0" priority="2" stopIfTrue="1" operator="lessThan">
      <formula>0</formula>
    </cfRule>
  </conditionalFormatting>
  <dataValidations count="1">
    <dataValidation type="list" allowBlank="1" showInputMessage="1" showErrorMessage="1" sqref="C9" xr:uid="{00000000-0002-0000-0000-000000000000}">
      <formula1>"F,M"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Hiensch-2, A.E. (Anouk)</cp:lastModifiedBy>
  <dcterms:created xsi:type="dcterms:W3CDTF">2024-08-07T13:50:35Z</dcterms:created>
  <dcterms:modified xsi:type="dcterms:W3CDTF">2024-08-09T10:56:55Z</dcterms:modified>
</cp:coreProperties>
</file>